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<sst xmlns="http://schemas.openxmlformats.org/spreadsheetml/2006/main" count="145" uniqueCount="125">
  <si>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</si>
  <si>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</si>
  <si>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</si>
  <si>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</si>
  <si>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</si>
  <si>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</si>
  <si>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</si>
  <si>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</si>
  <si>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</si>
  <si>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</si>
  <si>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</si>
  <si>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</si>
  <si>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</si>
  <si>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</si>
  <si>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</si>
  <si>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</si>
  <si>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</si>
  <si>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</si>
  <si>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</si>
  <si>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</si>
  <si>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</si>
  <si>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</si>
  <si>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</si>
  <si>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</si>
  <si>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</si>
  <si>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</si>
  <si>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</si>
  <si>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</si>
  <si>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</si>
  <si>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</si>
  <si>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</si>
  <si>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</si>
  <si>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</si>
  <si>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</si>
  <si>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</si>
  <si>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</si>
  <si>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</si>
  <si>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</si>
  <si>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</si>
  <si>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</si>
  <si>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</si>
  <si>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</si>
  <si>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</si>
  <si>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</si>
  <si>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</si>
  <si>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</si>
  <si>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</si>
  <si>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</si>
  <si>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</si>
  <si>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</si>
  <si>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</si>
  <si>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</si>
  <si>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</si>
  <si>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</si>
  <si>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</si>
  <si>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</si>
  <si>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</si>
  <si>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</si>
  <si>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</si>
  <si>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</si>
  <si>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</si>
  <si>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</si>
  <si>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</si>
  <si>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</si>
  <si>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</si>
  <si>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</si>
  <si>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</si>
  <si>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</si>
  <si>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</si>
  <si>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</si>
  <si>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</si>
  <si>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</si>
  <si>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</si>
  <si>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</si>
  <si>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</si>
  <si>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</si>
  <si>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</si>
  <si>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</si>
  <si>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</si>
  <si>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</si>
  <si>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</si>
  <si>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</si>
  <si>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</si>
  <si>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</si>
  <si>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</si>
  <si>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</si>
  <si>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</si>
  <si>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</si>
  <si>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</si>
  <si>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</si>
  <si>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</si>
  <si>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</si>
  <si>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</si>
  <si>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</si>
  <si>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</si>
  <si>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</si>
  <si>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</si>
  <si>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</si>
  <si>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</si>
  <si>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</si>
  <si>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</si>
  <si>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</si>
  <si>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</si>
  <si>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</si>
  <si>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</si>
  <si>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</si>
  <si>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</si>
  <si>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</si>
  <si>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</si>
  <si>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</si>
  <si>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</si>
  <si>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</si>
  <si>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</si>
  <si>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</si>
  <si>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</si>
  <si>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</si>
  <si>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</si>
  <si>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</si>
  <si>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</si>
  <si>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</si>
  <si>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</si>
  <si>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</si>
  <si>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</si>
  <si>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GGPS Hafiz Abad</t>
  </si>
  <si>
    <t>Shabana Andleeb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</si>
</sst>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3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3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5" fillId="3" borderId="56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29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top" wrapText="1"/>
    </xf>
    <xf numFmtId="0" fontId="10" fillId="10" borderId="71" xfId="2" applyNumberFormat="1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3" fillId="3" borderId="50" xfId="0" applyFont="1" applyFill="1" applyBorder="1" applyAlignment="1">
      <alignment horizontal="center" vertical="top" wrapText="1"/>
    </xf>
    <xf numFmtId="0" fontId="3" fillId="3" borderId="31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3" fillId="3" borderId="44" xfId="0" applyFont="1" applyFill="1" applyBorder="1" applyAlignment="1">
      <alignment horizontal="center" vertical="top" wrapText="1"/>
    </xf>
    <xf numFmtId="0" fontId="3" fillId="3" borderId="52" xfId="0" applyFont="1" applyFill="1" applyBorder="1" applyAlignment="1">
      <alignment horizontal="center" vertical="top" wrapText="1"/>
    </xf>
    <xf numFmtId="0" fontId="2" fillId="3" borderId="70" xfId="0" applyFont="1" applyFill="1" applyBorder="1" applyAlignment="1">
      <alignment horizontal="center" vertical="top" wrapText="1"/>
    </xf>
    <xf numFmtId="0" fontId="3" fillId="3" borderId="68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5" fillId="3" borderId="31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8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3" fillId="3" borderId="54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40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8" fillId="0" borderId="41" xfId="0" applyFont="1" applyBorder="1" applyAlignment="1">
      <alignment horizontal="center" vertical="top"/>
    </xf>
    <xf numFmtId="0" fontId="2" fillId="3" borderId="41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68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1" fillId="4" borderId="33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2" fillId="9" borderId="65" xfId="0" applyFont="1" applyFill="1" applyBorder="1" applyAlignment="1">
      <alignment horizontal="center" vertical="top" wrapText="1"/>
    </xf>
    <xf numFmtId="0" fontId="1" fillId="4" borderId="38" xfId="0" applyFont="1" applyFill="1" applyBorder="1" applyAlignment="1">
      <alignment horizontal="center" vertical="top" wrapText="1"/>
    </xf>
    <xf numFmtId="0" fontId="1" fillId="4" borderId="29" xfId="0" applyFont="1" applyFill="1" applyBorder="1" applyAlignment="1">
      <alignment horizontal="center" vertical="top" wrapText="1"/>
    </xf>
    <xf numFmtId="0" fontId="2" fillId="3" borderId="66" xfId="0" applyFont="1" applyFill="1" applyBorder="1" applyAlignment="1">
      <alignment horizontal="center" vertical="top" wrapText="1"/>
    </xf>
    <xf numFmtId="0" fontId="2" fillId="3" borderId="62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24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5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1" fillId="3" borderId="52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1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1" fillId="3" borderId="44" xfId="0" applyFont="1" applyFill="1" applyBorder="1" applyAlignment="1">
      <alignment horizontal="center" vertical="top" wrapText="1"/>
    </xf>
    <xf numFmtId="0" fontId="8" fillId="0" borderId="69" xfId="0" applyFont="1" applyBorder="1" applyAlignment="1">
      <alignment horizontal="center" vertical="top"/>
    </xf>
    <xf numFmtId="0" fontId="1" fillId="7" borderId="15" xfId="0" applyFont="1" applyFill="1" applyBorder="1" applyAlignment="1">
      <alignment horizontal="center" vertical="top" wrapText="1"/>
    </xf>
    <xf numFmtId="0" fontId="1" fillId="7" borderId="47" xfId="0" applyFont="1" applyFill="1" applyBorder="1" applyAlignment="1">
      <alignment horizontal="center" vertical="top" wrapText="1"/>
    </xf>
    <xf numFmtId="0" fontId="1" fillId="7" borderId="28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1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7" xfId="0" applyFont="1" applyFill="1" applyBorder="1" applyAlignment="1">
      <alignment horizontal="center" vertical="top" wrapText="1"/>
    </xf>
    <xf numFmtId="0" fontId="1" fillId="3" borderId="28" xfId="0" applyFont="1" applyFill="1" applyBorder="1" applyAlignment="1">
      <alignment horizontal="center" vertical="top" wrapText="1"/>
    </xf>
    <xf numFmtId="0" fontId="1" fillId="7" borderId="26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5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58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7" xfId="0" applyFont="1" applyFill="1" applyBorder="1" applyAlignment="1">
      <alignment horizontal="center" vertical="top" wrapText="1"/>
    </xf>
    <xf numFmtId="0" fontId="3" fillId="4" borderId="15" xfId="0" applyFont="1" applyFill="1" applyBorder="1" applyAlignment="1">
      <alignment horizontal="center" vertical="top" wrapText="1"/>
    </xf>
    <xf numFmtId="0" fontId="3" fillId="4" borderId="47" xfId="0" applyFont="1" applyFill="1" applyBorder="1" applyAlignment="1">
      <alignment horizontal="center" vertical="top" wrapText="1"/>
    </xf>
    <xf numFmtId="0" fontId="3" fillId="4" borderId="28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6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28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5" xfId="0" applyFont="1" applyFill="1" applyBorder="1" applyAlignment="1">
      <alignment horizontal="center" vertical="top" wrapText="1"/>
    </xf>
    <xf numFmtId="0" fontId="1" fillId="2" borderId="2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6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21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3" fillId="3" borderId="48" xfId="0" applyFont="1" applyFill="1" applyBorder="1" applyAlignment="1">
      <alignment horizontal="center" vertical="top" wrapText="1"/>
    </xf>
    <xf numFmtId="0" fontId="2" fillId="3" borderId="2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6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/>
    </xf>
    <xf numFmtId="0" fontId="1" fillId="3" borderId="43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3" xfId="0" applyFont="1" applyFill="1" applyBorder="1" applyAlignment="1">
      <alignment horizontal="left" vertical="top" wrapText="1"/>
    </xf>
    <xf numFmtId="0" fontId="1" fillId="3" borderId="51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35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  <xf numFmtId="0" fontId="1" fillId="3" borderId="62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center" vertical="top"/>
    </xf>
    <xf numFmtId="0" fontId="10" fillId="0" borderId="0" xfId="2" applyFont="1" applyFill="1" applyBorder="1" applyAlignment="1">
      <alignment horizontal="center" vertical="top" wrapText="1"/>
    </xf>
    <xf numFmtId="0" fontId="10" fillId="0" borderId="0" xfId="2" applyFont="1" applyFill="1" applyBorder="1" applyAlignment="1">
      <alignment horizontal="center" vertical="top"/>
    </xf>
    <xf numFmtId="0" fontId="10" fillId="10" borderId="0" xfId="0" applyFont="1" applyFill="1" applyBorder="1" applyAlignment="1">
      <alignment horizontal="center" vertical="top" wrapText="1"/>
    </xf>
    <xf numFmtId="0" fontId="10" fillId="10" borderId="0" xfId="2" applyNumberFormat="1" applyFont="1" applyFill="1" applyBorder="1" applyAlignment="1">
      <alignment horizontal="center" vertical="top" wrapText="1"/>
    </xf>
    <xf numFmtId="165" fontId="11" fillId="0" borderId="0" xfId="3" applyNumberFormat="1" applyFont="1" applyFill="1" applyBorder="1" applyAlignment="1">
      <alignment horizontal="center" vertical="top"/>
    </xf>
    <xf numFmtId="164" fontId="11" fillId="0" borderId="0" xfId="3" applyNumberFormat="1" applyFont="1" applyFill="1" applyBorder="1" applyAlignment="1">
      <alignment horizontal="center" vertical="top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topLeftCell="D1" zoomScaleSheetLayoutView="100" workbookViewId="0">
      <selection activeCell="L19" sqref="L19"/>
    </sheetView>
  </sheetViews>
  <sheetFormatPr defaultRowHeight="14.25"/>
  <cols>
    <col min="1" max="1" width="17.42578125" style="12" customWidth="1"/>
    <col min="2" max="2" width="19.7109375" style="12" customWidth="1"/>
    <col min="3" max="3" width="28.42578125" style="12" customWidth="1"/>
    <col min="4" max="4" width="24.28515625" style="12" customWidth="1"/>
    <col min="5" max="5" width="22.7109375" style="12" customWidth="1"/>
    <col min="6" max="6" width="20.28515625" style="12" customWidth="1"/>
    <col min="7" max="16384" width="9.140625" style="12"/>
  </cols>
  <sheetData>
    <row r="1" spans="1:16" ht="33.75" customHeight="1" thickTop="1">
      <c r="A1" s="86" t="s">
        <v>20</v>
      </c>
      <c r="B1" s="87"/>
      <c r="C1" s="87"/>
      <c r="D1" s="87"/>
      <c r="E1" s="87"/>
      <c r="F1" s="88"/>
    </row>
    <row r="2" spans="1:16" ht="31.5" customHeight="1" thickBot="1">
      <c r="A2" s="100" t="s">
        <v>93</v>
      </c>
      <c r="B2" s="101"/>
      <c r="C2" s="101"/>
      <c r="D2" s="101"/>
      <c r="E2" s="101"/>
      <c r="F2" s="102"/>
    </row>
    <row r="3" spans="1:16" ht="22.5" customHeight="1" thickBot="1">
      <c r="A3" s="89" t="s">
        <v>21</v>
      </c>
      <c r="B3" s="90"/>
      <c r="C3" s="90"/>
      <c r="D3" s="90"/>
      <c r="E3" s="90"/>
      <c r="F3" s="91"/>
    </row>
    <row r="4" spans="1:16" ht="18.75" customHeight="1" thickBot="1">
      <c r="A4" s="103" t="s">
        <v>22</v>
      </c>
      <c r="B4" s="104"/>
      <c r="C4" s="104"/>
      <c r="D4" s="104"/>
      <c r="E4" s="104"/>
      <c r="F4" s="105"/>
    </row>
    <row r="5" spans="1:16" ht="18.75" customHeight="1" thickBot="1">
      <c r="A5" s="139" t="s">
        <v>24</v>
      </c>
      <c r="B5" s="140"/>
      <c r="C5" s="1" t="s">
        <v>25</v>
      </c>
      <c r="D5" s="10" t="s">
        <v>26</v>
      </c>
      <c r="E5" s="121" t="s">
        <v>23</v>
      </c>
      <c r="F5" s="122"/>
      <c r="H5" s="166"/>
      <c r="I5" s="166"/>
      <c r="J5" s="166"/>
      <c r="K5" s="166"/>
      <c r="L5" s="166"/>
      <c r="M5" s="166"/>
      <c r="N5" s="166"/>
      <c r="O5" s="166"/>
      <c r="P5" s="166"/>
    </row>
    <row r="6" spans="1:16" ht="15.75" customHeight="1">
      <c r="A6" s="133" t="s">
        <v>123</v>
      </c>
      <c r="B6" s="134"/>
      <c r="C6" s="92">
        <v>32320442</v>
      </c>
      <c r="D6" s="92" t="s">
        <v>116</v>
      </c>
      <c r="E6" s="123" t="s">
        <v>117</v>
      </c>
      <c r="F6" s="124"/>
      <c r="H6" s="166"/>
      <c r="I6" s="166"/>
      <c r="J6" s="166"/>
      <c r="K6" s="166"/>
      <c r="L6" s="166"/>
      <c r="M6" s="166"/>
      <c r="N6" s="166"/>
      <c r="O6" s="166"/>
      <c r="P6" s="166"/>
    </row>
    <row r="7" spans="1:16">
      <c r="A7" s="135"/>
      <c r="B7" s="136"/>
      <c r="C7" s="92"/>
      <c r="D7" s="92"/>
      <c r="E7" s="125"/>
      <c r="F7" s="126"/>
      <c r="H7" s="166"/>
      <c r="I7" s="166"/>
      <c r="J7" s="166"/>
      <c r="K7" s="166"/>
      <c r="L7" s="166"/>
      <c r="M7" s="166"/>
      <c r="N7" s="166"/>
      <c r="O7" s="166"/>
      <c r="P7" s="166"/>
    </row>
    <row r="8" spans="1:16" ht="6" customHeight="1" thickBot="1">
      <c r="A8" s="137"/>
      <c r="B8" s="138"/>
      <c r="C8" s="93"/>
      <c r="D8" s="93"/>
      <c r="E8" s="127"/>
      <c r="F8" s="128"/>
      <c r="H8" s="166"/>
      <c r="I8" s="166"/>
      <c r="J8" s="166"/>
      <c r="K8" s="166"/>
      <c r="L8" s="166"/>
      <c r="M8" s="166"/>
      <c r="N8" s="166"/>
      <c r="O8" s="166"/>
      <c r="P8" s="166"/>
    </row>
    <row r="9" spans="1:16" ht="21.75" customHeight="1" thickBot="1">
      <c r="A9" s="96" t="s">
        <v>27</v>
      </c>
      <c r="B9" s="95"/>
      <c r="C9" s="94" t="s">
        <v>28</v>
      </c>
      <c r="D9" s="95"/>
      <c r="E9" s="94" t="s">
        <v>33</v>
      </c>
      <c r="F9" s="141"/>
      <c r="H9" s="166"/>
      <c r="I9" s="166"/>
      <c r="J9" s="166"/>
      <c r="K9" s="166"/>
      <c r="L9" s="166"/>
      <c r="M9" s="166"/>
      <c r="N9" s="166"/>
      <c r="O9" s="166"/>
      <c r="P9" s="166"/>
    </row>
    <row r="10" spans="1:16" ht="17.25" customHeight="1" thickBot="1">
      <c r="A10" s="2" t="s">
        <v>29</v>
      </c>
      <c r="B10" s="9" t="s">
        <v>30</v>
      </c>
      <c r="C10" s="9" t="s">
        <v>31</v>
      </c>
      <c r="D10" s="9" t="s">
        <v>32</v>
      </c>
      <c r="E10" s="9" t="s">
        <v>34</v>
      </c>
      <c r="F10" s="3" t="s">
        <v>35</v>
      </c>
      <c r="H10" s="167"/>
      <c r="I10" s="168"/>
      <c r="J10" s="166"/>
      <c r="K10" s="166"/>
      <c r="L10" s="169"/>
      <c r="M10" s="170"/>
      <c r="N10" s="171"/>
      <c r="O10" s="172"/>
      <c r="P10" s="172"/>
    </row>
    <row r="11" spans="1:16" ht="30" customHeight="1" thickBot="1">
      <c r="A11" s="19">
        <v>46</v>
      </c>
      <c r="B11" s="19">
        <v>142</v>
      </c>
      <c r="C11" s="5">
        <v>5</v>
      </c>
      <c r="D11" s="5">
        <v>0</v>
      </c>
      <c r="F11" s="12">
        <v>7</v>
      </c>
      <c r="H11" s="166"/>
      <c r="I11" s="166"/>
      <c r="J11" s="166"/>
      <c r="K11" s="166"/>
      <c r="L11" s="166"/>
      <c r="M11" s="166"/>
      <c r="N11" s="166"/>
      <c r="O11" s="166"/>
      <c r="P11" s="166"/>
    </row>
    <row r="12" spans="1:16" ht="25.5" customHeight="1" thickBot="1">
      <c r="A12" s="146"/>
      <c r="B12" s="146"/>
      <c r="C12" s="146"/>
      <c r="D12" s="146"/>
      <c r="E12" s="146"/>
      <c r="F12" s="146"/>
      <c r="H12" s="166"/>
      <c r="I12" s="166"/>
      <c r="J12" s="166"/>
      <c r="K12" s="166"/>
      <c r="L12" s="166"/>
      <c r="M12" s="166"/>
      <c r="N12" s="166"/>
      <c r="O12" s="166"/>
      <c r="P12" s="166"/>
    </row>
    <row r="13" spans="1:16" ht="11.25" customHeight="1" thickTop="1" thickBot="1">
      <c r="A13" s="117"/>
      <c r="B13" s="117"/>
      <c r="C13" s="117"/>
      <c r="D13" s="117"/>
      <c r="E13" s="117"/>
      <c r="F13" s="117"/>
    </row>
    <row r="14" spans="1:16" ht="30" hidden="1" customHeight="1" thickBot="1">
      <c r="A14" s="13"/>
      <c r="B14" s="14"/>
      <c r="C14" s="15"/>
      <c r="D14" s="15"/>
      <c r="E14" s="15"/>
      <c r="F14" s="16"/>
    </row>
    <row r="15" spans="1:16" ht="33.75" customHeight="1" thickTop="1" thickBot="1">
      <c r="A15" s="113" t="s">
        <v>36</v>
      </c>
      <c r="B15" s="114"/>
      <c r="C15" s="111" t="s">
        <v>48</v>
      </c>
      <c r="D15" s="111" t="s">
        <v>46</v>
      </c>
      <c r="E15" s="129" t="s">
        <v>47</v>
      </c>
      <c r="F15" s="130"/>
    </row>
    <row r="16" spans="1:16" ht="15.75" hidden="1" customHeight="1" thickBot="1">
      <c r="A16" s="115"/>
      <c r="B16" s="116"/>
      <c r="C16" s="112"/>
      <c r="D16" s="112"/>
      <c r="E16" s="131"/>
      <c r="F16" s="132"/>
    </row>
    <row r="17" spans="1:6" ht="24.95" customHeight="1" thickBot="1">
      <c r="A17" s="80" t="s">
        <v>99</v>
      </c>
      <c r="B17" s="81"/>
      <c r="C17" s="81"/>
      <c r="D17" s="81"/>
      <c r="E17" s="81"/>
      <c r="F17" s="82"/>
    </row>
    <row r="18" spans="1:6" ht="29.25" customHeight="1" thickBot="1">
      <c r="A18" s="147" t="s">
        <v>39</v>
      </c>
      <c r="B18" s="148"/>
      <c r="C18" s="17" t="s">
        <v>91</v>
      </c>
      <c r="D18" s="153"/>
      <c r="E18" s="110"/>
      <c r="F18" s="41"/>
    </row>
    <row r="19" spans="1:6" ht="29.25" customHeight="1" thickBot="1">
      <c r="A19" s="149"/>
      <c r="B19" s="150"/>
      <c r="C19" s="18" t="s">
        <v>92</v>
      </c>
      <c r="D19" s="154"/>
      <c r="E19" s="110"/>
      <c r="F19" s="41"/>
    </row>
    <row r="20" spans="1:6" ht="18.75" customHeight="1" thickBot="1">
      <c r="A20" s="149"/>
      <c r="B20" s="150"/>
      <c r="C20" s="18" t="s">
        <v>37</v>
      </c>
      <c r="D20" s="154"/>
      <c r="E20" s="110"/>
      <c r="F20" s="41"/>
    </row>
    <row r="21" spans="1:6" ht="15.75" customHeight="1" thickBot="1">
      <c r="A21" s="149"/>
      <c r="B21" s="150"/>
      <c r="C21" s="18" t="s">
        <v>38</v>
      </c>
      <c r="D21" s="154"/>
      <c r="E21" s="110"/>
      <c r="F21" s="41"/>
    </row>
    <row r="22" spans="1:6" ht="30" customHeight="1" thickBot="1">
      <c r="A22" s="151"/>
      <c r="B22" s="152"/>
      <c r="C22" s="18" t="s">
        <v>119</v>
      </c>
      <c r="D22" s="155"/>
      <c r="E22" s="110"/>
      <c r="F22" s="41"/>
    </row>
    <row r="23" spans="1:6" ht="24.95" customHeight="1" thickBot="1">
      <c r="A23" s="80" t="s">
        <v>100</v>
      </c>
      <c r="B23" s="81"/>
      <c r="C23" s="81"/>
      <c r="D23" s="81"/>
      <c r="E23" s="81"/>
      <c r="F23" s="82"/>
    </row>
    <row r="24" spans="1:6" ht="18.75" customHeight="1" thickBot="1">
      <c r="A24" s="142" t="s">
        <v>40</v>
      </c>
      <c r="B24" s="156"/>
      <c r="C24" s="20">
        <v>0</v>
      </c>
      <c r="D24" s="20">
        <f>860*C24</f>
        <v>0</v>
      </c>
      <c r="E24" s="40"/>
      <c r="F24" s="41"/>
    </row>
    <row r="25" spans="1:6" ht="17.25" thickBot="1">
      <c r="A25" s="52" t="s">
        <v>41</v>
      </c>
      <c r="B25" s="53"/>
      <c r="C25" s="21">
        <v>0</v>
      </c>
      <c r="D25" s="21">
        <f>8300*C25</f>
        <v>0</v>
      </c>
      <c r="E25" s="40"/>
      <c r="F25" s="41"/>
    </row>
    <row r="26" spans="1:6" ht="17.25" thickBot="1">
      <c r="A26" s="52" t="s">
        <v>42</v>
      </c>
      <c r="B26" s="53"/>
      <c r="C26" s="21">
        <v>0</v>
      </c>
      <c r="D26" s="21">
        <f>7450*C26</f>
        <v>0</v>
      </c>
      <c r="E26" s="40"/>
      <c r="F26" s="41"/>
    </row>
    <row r="27" spans="1:6" ht="17.25" thickBot="1">
      <c r="A27" s="52" t="s">
        <v>43</v>
      </c>
      <c r="B27" s="53"/>
      <c r="C27" s="21">
        <v>0</v>
      </c>
      <c r="D27" s="21">
        <f>2200*C27</f>
        <v>0</v>
      </c>
      <c r="E27" s="40"/>
      <c r="F27" s="41"/>
    </row>
    <row r="28" spans="1:6" ht="17.25" thickBot="1">
      <c r="A28" s="52" t="s">
        <v>44</v>
      </c>
      <c r="B28" s="53"/>
      <c r="C28" s="21">
        <v>0</v>
      </c>
      <c r="D28" s="21">
        <f>C28*4500</f>
        <v>0</v>
      </c>
      <c r="E28" s="40"/>
      <c r="F28" s="41"/>
    </row>
    <row r="29" spans="1:6" ht="17.25" thickBot="1">
      <c r="A29" s="52" t="s">
        <v>45</v>
      </c>
      <c r="B29" s="53"/>
      <c r="C29" s="21">
        <v>0</v>
      </c>
      <c r="D29" s="21">
        <f>3700*C29</f>
        <v>0</v>
      </c>
      <c r="E29" s="40"/>
      <c r="F29" s="41"/>
    </row>
    <row r="30" spans="1:6" ht="17.25" thickBot="1">
      <c r="A30" s="70" t="s">
        <v>1</v>
      </c>
      <c r="B30" s="71"/>
      <c r="C30" s="22">
        <v>0</v>
      </c>
      <c r="D30" s="22">
        <f>3700*C30</f>
        <v>0</v>
      </c>
      <c r="E30" s="40"/>
      <c r="F30" s="41"/>
    </row>
    <row r="31" spans="1:6" ht="17.25" thickBot="1">
      <c r="A31" s="70" t="s">
        <v>0</v>
      </c>
      <c r="B31" s="71"/>
      <c r="C31" s="22">
        <v>0</v>
      </c>
      <c r="D31" s="22">
        <f>C31*10500</f>
        <v>0</v>
      </c>
      <c r="E31" s="40"/>
      <c r="F31" s="41"/>
    </row>
    <row r="32" spans="1:6" ht="17.25" thickBot="1">
      <c r="A32" s="70" t="s">
        <v>74</v>
      </c>
      <c r="B32" s="71"/>
      <c r="C32" s="22">
        <v>0</v>
      </c>
      <c r="D32" s="22">
        <f>3700*C32</f>
        <v>0</v>
      </c>
      <c r="E32" s="40"/>
      <c r="F32" s="41"/>
    </row>
    <row r="33" spans="1:6" ht="17.25" thickBot="1">
      <c r="A33" s="78" t="s">
        <v>80</v>
      </c>
      <c r="B33" s="79"/>
      <c r="C33" s="23">
        <v>0</v>
      </c>
      <c r="D33" s="23">
        <v>0</v>
      </c>
      <c r="E33" s="40"/>
      <c r="F33" s="41"/>
    </row>
    <row r="34" spans="1:6" ht="27.75" customHeight="1" thickBot="1">
      <c r="A34" s="44" t="s">
        <v>104</v>
      </c>
      <c r="B34" s="45"/>
      <c r="C34" s="46"/>
      <c r="D34" s="11">
        <f>SUM(D24:D33)</f>
        <v>0</v>
      </c>
      <c r="E34" s="74"/>
      <c r="F34" s="75"/>
    </row>
    <row r="35" spans="1:6" ht="24.95" customHeight="1" thickBot="1">
      <c r="A35" s="80" t="s">
        <v>101</v>
      </c>
      <c r="B35" s="81"/>
      <c r="C35" s="81"/>
      <c r="D35" s="81"/>
      <c r="E35" s="81"/>
      <c r="F35" s="82"/>
    </row>
    <row r="36" spans="1:6" ht="17.25" thickBot="1">
      <c r="A36" s="83" t="s">
        <v>2</v>
      </c>
      <c r="B36" s="84"/>
      <c r="C36" s="24" t="s">
        <v>49</v>
      </c>
      <c r="D36" s="25">
        <f>5000*1</f>
        <v>5000</v>
      </c>
      <c r="E36" s="40"/>
      <c r="F36" s="41"/>
    </row>
    <row r="37" spans="1:6" ht="15.75" customHeight="1" thickBot="1">
      <c r="A37" s="76" t="s">
        <v>115</v>
      </c>
      <c r="B37" s="77"/>
      <c r="C37" s="39" t="s">
        <v>62</v>
      </c>
      <c r="D37" s="21">
        <v>0</v>
      </c>
      <c r="E37" s="40"/>
      <c r="F37" s="41"/>
    </row>
    <row r="38" spans="1:6" ht="31.5" customHeight="1" thickBot="1">
      <c r="A38" s="76" t="s">
        <v>114</v>
      </c>
      <c r="B38" s="77"/>
      <c r="C38" s="8" t="s">
        <v>49</v>
      </c>
      <c r="D38" s="26">
        <f>12000*1</f>
        <v>12000</v>
      </c>
      <c r="E38" s="40"/>
      <c r="F38" s="41"/>
    </row>
    <row r="39" spans="1:6" ht="31.5" customHeight="1" thickBot="1">
      <c r="A39" s="76" t="s">
        <v>4</v>
      </c>
      <c r="B39" s="77"/>
      <c r="C39" s="27" t="s">
        <v>49</v>
      </c>
      <c r="D39" s="28">
        <f>6150*1</f>
        <v>6150</v>
      </c>
      <c r="E39" s="40"/>
      <c r="F39" s="41"/>
    </row>
    <row r="40" spans="1:6" ht="17.25" thickBot="1">
      <c r="A40" s="76" t="s">
        <v>5</v>
      </c>
      <c r="B40" s="77"/>
      <c r="C40" s="24" t="s">
        <v>49</v>
      </c>
      <c r="D40" s="26">
        <f>3200*1</f>
        <v>3200</v>
      </c>
      <c r="E40" s="40"/>
      <c r="F40" s="41"/>
    </row>
    <row r="41" spans="1:6" ht="27.75" customHeight="1" thickBot="1">
      <c r="A41" s="44" t="s">
        <v>105</v>
      </c>
      <c r="B41" s="45"/>
      <c r="C41" s="46"/>
      <c r="D41" s="11">
        <f>SUM(D36:D40)</f>
        <v>26350</v>
      </c>
      <c r="E41" s="74"/>
      <c r="F41" s="75"/>
    </row>
    <row r="42" spans="1:6" ht="24.95" customHeight="1" thickBot="1">
      <c r="A42" s="80" t="s">
        <v>102</v>
      </c>
      <c r="B42" s="81"/>
      <c r="C42" s="81"/>
      <c r="D42" s="81"/>
      <c r="E42" s="81"/>
      <c r="F42" s="82"/>
    </row>
    <row r="43" spans="1:6" ht="49.5" customHeight="1" thickBot="1">
      <c r="A43" s="72" t="s">
        <v>8</v>
      </c>
      <c r="B43" s="73"/>
      <c r="C43" s="29" t="s">
        <v>83</v>
      </c>
      <c r="D43" s="5">
        <v>0</v>
      </c>
      <c r="E43" s="40"/>
      <c r="F43" s="41"/>
    </row>
    <row r="44" spans="1:6" ht="60.75" customHeight="1" thickBot="1">
      <c r="A44" s="147" t="s">
        <v>50</v>
      </c>
      <c r="B44" s="148"/>
      <c r="C44" s="30" t="s">
        <v>94</v>
      </c>
      <c r="D44" s="5">
        <f>590*2*12</f>
        <v>14160</v>
      </c>
      <c r="E44" s="40"/>
      <c r="F44" s="41"/>
    </row>
    <row r="45" spans="1:6" ht="45.75" customHeight="1" thickBot="1">
      <c r="A45" s="149"/>
      <c r="B45" s="150"/>
      <c r="C45" s="31" t="s">
        <v>95</v>
      </c>
      <c r="D45" s="5">
        <f>590*3*2</f>
        <v>3540</v>
      </c>
      <c r="E45" s="40"/>
      <c r="F45" s="41"/>
    </row>
    <row r="46" spans="1:6" ht="45.75" customHeight="1" thickBot="1">
      <c r="A46" s="149"/>
      <c r="B46" s="150"/>
      <c r="C46" s="31" t="s">
        <v>96</v>
      </c>
      <c r="D46" s="5">
        <f>590*3*2</f>
        <v>3540</v>
      </c>
      <c r="E46" s="40"/>
      <c r="F46" s="41"/>
    </row>
    <row r="47" spans="1:6" ht="54" customHeight="1" thickBot="1">
      <c r="A47" s="151"/>
      <c r="B47" s="152"/>
      <c r="C47" s="32" t="s">
        <v>97</v>
      </c>
      <c r="D47" s="5">
        <f>590*3*2</f>
        <v>3540</v>
      </c>
      <c r="E47" s="40"/>
      <c r="F47" s="41"/>
    </row>
    <row r="48" spans="1:6" ht="43.5" thickBot="1">
      <c r="A48" s="44" t="s">
        <v>51</v>
      </c>
      <c r="B48" s="46"/>
      <c r="C48" s="33" t="s">
        <v>85</v>
      </c>
      <c r="D48" s="5">
        <f>590*4*2</f>
        <v>4720</v>
      </c>
      <c r="E48" s="40"/>
      <c r="F48" s="41"/>
    </row>
    <row r="49" spans="1:6" ht="32.25" customHeight="1" thickBot="1">
      <c r="A49" s="44" t="s">
        <v>9</v>
      </c>
      <c r="B49" s="46"/>
      <c r="C49" s="33" t="s">
        <v>84</v>
      </c>
      <c r="D49" s="5">
        <v>600</v>
      </c>
      <c r="E49" s="40"/>
      <c r="F49" s="41"/>
    </row>
    <row r="50" spans="1:6" ht="27" customHeight="1" thickBot="1">
      <c r="A50" s="44" t="s">
        <v>107</v>
      </c>
      <c r="B50" s="45"/>
      <c r="C50" s="46"/>
      <c r="D50" s="11">
        <f>SUM(D43:D49)</f>
        <v>30100</v>
      </c>
      <c r="E50" s="42"/>
      <c r="F50" s="43"/>
    </row>
    <row r="51" spans="1:6" ht="24.95" customHeight="1" thickBot="1">
      <c r="A51" s="80" t="s">
        <v>108</v>
      </c>
      <c r="B51" s="81"/>
      <c r="C51" s="81"/>
      <c r="D51" s="81"/>
      <c r="E51" s="81"/>
      <c r="F51" s="82"/>
    </row>
    <row r="52" spans="1:6" ht="28.5" customHeight="1" thickBot="1">
      <c r="A52" s="47" t="s">
        <v>88</v>
      </c>
      <c r="B52" s="48"/>
      <c r="C52" s="30" t="s">
        <v>87</v>
      </c>
      <c r="D52" s="20">
        <v>0</v>
      </c>
      <c r="E52" s="48"/>
      <c r="F52" s="49"/>
    </row>
    <row r="53" spans="1:6" ht="21.75" customHeight="1" thickBot="1">
      <c r="A53" s="47" t="s">
        <v>86</v>
      </c>
      <c r="B53" s="48"/>
      <c r="C53" s="30" t="s">
        <v>87</v>
      </c>
      <c r="D53" s="20">
        <v>0</v>
      </c>
      <c r="E53" s="48"/>
      <c r="F53" s="49"/>
    </row>
    <row r="54" spans="1:6" ht="21.75" customHeight="1" thickBot="1">
      <c r="A54" s="47" t="s">
        <v>76</v>
      </c>
      <c r="B54" s="48"/>
      <c r="C54" s="30" t="s">
        <v>87</v>
      </c>
      <c r="D54" s="20">
        <v>0</v>
      </c>
      <c r="E54" s="48"/>
      <c r="F54" s="49"/>
    </row>
    <row r="55" spans="1:6" ht="21.75" customHeight="1" thickBot="1">
      <c r="A55" s="44" t="s">
        <v>109</v>
      </c>
      <c r="B55" s="45"/>
      <c r="C55" s="46"/>
      <c r="D55" s="11">
        <f>SUM(D52:D54)</f>
        <v>0</v>
      </c>
      <c r="E55" s="53"/>
      <c r="F55" s="55"/>
    </row>
    <row r="56" spans="1:6" ht="24.95" customHeight="1" thickBot="1">
      <c r="A56" s="80" t="s">
        <v>110</v>
      </c>
      <c r="B56" s="81"/>
      <c r="C56" s="81"/>
      <c r="D56" s="81"/>
      <c r="E56" s="81"/>
      <c r="F56" s="82"/>
    </row>
    <row r="57" spans="1:6" ht="46.5" customHeight="1" thickBot="1">
      <c r="A57" s="47" t="s">
        <v>68</v>
      </c>
      <c r="B57" s="48"/>
      <c r="C57" s="30" t="s">
        <v>81</v>
      </c>
      <c r="D57" s="20">
        <f>425*6</f>
        <v>2550</v>
      </c>
      <c r="E57" s="48" t="s">
        <v>10</v>
      </c>
      <c r="F57" s="49"/>
    </row>
    <row r="58" spans="1:6" ht="32.25" customHeight="1">
      <c r="A58" s="52" t="s">
        <v>89</v>
      </c>
      <c r="B58" s="53"/>
      <c r="C58" s="30" t="s">
        <v>81</v>
      </c>
      <c r="D58" s="21">
        <f>2500</f>
        <v>2500</v>
      </c>
      <c r="E58" s="53" t="s">
        <v>90</v>
      </c>
      <c r="F58" s="55"/>
    </row>
    <row r="59" spans="1:6" ht="42.75">
      <c r="A59" s="52" t="s">
        <v>69</v>
      </c>
      <c r="B59" s="53"/>
      <c r="C59" s="8" t="s">
        <v>70</v>
      </c>
      <c r="D59" s="21">
        <v>10000</v>
      </c>
      <c r="E59" s="53" t="s">
        <v>71</v>
      </c>
      <c r="F59" s="55"/>
    </row>
    <row r="60" spans="1:6" ht="16.5">
      <c r="A60" s="52" t="s">
        <v>63</v>
      </c>
      <c r="B60" s="53"/>
      <c r="C60" s="8" t="s">
        <v>18</v>
      </c>
      <c r="D60" s="21">
        <v>10000</v>
      </c>
      <c r="E60" s="53" t="s">
        <v>75</v>
      </c>
      <c r="F60" s="54"/>
    </row>
    <row r="61" spans="1:6" ht="45" customHeight="1">
      <c r="A61" s="52" t="s">
        <v>79</v>
      </c>
      <c r="B61" s="53"/>
      <c r="C61" s="8" t="s">
        <v>78</v>
      </c>
      <c r="D61" s="21">
        <v>7000</v>
      </c>
      <c r="E61" s="53" t="s">
        <v>77</v>
      </c>
      <c r="F61" s="54"/>
    </row>
    <row r="62" spans="1:6" ht="16.5">
      <c r="A62" s="56" t="s">
        <v>72</v>
      </c>
      <c r="B62" s="57"/>
      <c r="C62" s="34" t="s">
        <v>3</v>
      </c>
      <c r="D62" s="21">
        <v>6000</v>
      </c>
      <c r="E62" s="57" t="s">
        <v>73</v>
      </c>
      <c r="F62" s="85"/>
    </row>
    <row r="63" spans="1:6" ht="15">
      <c r="A63" s="52" t="s">
        <v>16</v>
      </c>
      <c r="B63" s="53"/>
      <c r="C63" s="8" t="s">
        <v>62</v>
      </c>
      <c r="D63" s="8"/>
      <c r="E63" s="53"/>
      <c r="F63" s="54"/>
    </row>
    <row r="64" spans="1:6" ht="15.75" thickBot="1">
      <c r="A64" s="52" t="s">
        <v>17</v>
      </c>
      <c r="B64" s="53"/>
      <c r="C64" s="8" t="s">
        <v>62</v>
      </c>
      <c r="D64" s="31"/>
      <c r="E64" s="53"/>
      <c r="F64" s="54"/>
    </row>
    <row r="65" spans="1:6" ht="21.75" customHeight="1" thickBot="1">
      <c r="A65" s="44" t="s">
        <v>111</v>
      </c>
      <c r="B65" s="45"/>
      <c r="C65" s="46"/>
      <c r="D65" s="11">
        <f>SUM(D57:D64)</f>
        <v>38050</v>
      </c>
      <c r="E65" s="53"/>
      <c r="F65" s="55"/>
    </row>
    <row r="66" spans="1:6" ht="24.95" customHeight="1" thickBot="1">
      <c r="A66" s="80" t="s">
        <v>103</v>
      </c>
      <c r="B66" s="81"/>
      <c r="C66" s="81"/>
      <c r="D66" s="81"/>
      <c r="E66" s="81"/>
      <c r="F66" s="82"/>
    </row>
    <row r="67" spans="1:6" ht="30" customHeight="1">
      <c r="A67" s="142" t="s">
        <v>122</v>
      </c>
      <c r="B67" s="143"/>
      <c r="C67" s="35" t="s">
        <v>3</v>
      </c>
      <c r="D67" s="25">
        <v>1500</v>
      </c>
      <c r="E67" s="40" t="s">
        <v>67</v>
      </c>
      <c r="F67" s="41"/>
    </row>
    <row r="68" spans="1:6" ht="16.5">
      <c r="A68" s="144" t="s">
        <v>6</v>
      </c>
      <c r="B68" s="145"/>
      <c r="C68" s="24" t="s">
        <v>3</v>
      </c>
      <c r="D68" s="26">
        <v>1000</v>
      </c>
      <c r="E68" s="50" t="s">
        <v>67</v>
      </c>
      <c r="F68" s="51"/>
    </row>
    <row r="69" spans="1:6" ht="39" thickBot="1">
      <c r="A69" s="106" t="s">
        <v>7</v>
      </c>
      <c r="B69" s="107"/>
      <c r="C69" s="36" t="s">
        <v>121</v>
      </c>
      <c r="D69" s="37">
        <v>100</v>
      </c>
      <c r="E69" s="108" t="s">
        <v>67</v>
      </c>
      <c r="F69" s="109"/>
    </row>
    <row r="70" spans="1:6" ht="21.75" customHeight="1" thickBot="1">
      <c r="A70" s="44" t="s">
        <v>112</v>
      </c>
      <c r="B70" s="45"/>
      <c r="C70" s="46"/>
      <c r="D70" s="11">
        <f>SUM(D67:D69)</f>
        <v>2600</v>
      </c>
      <c r="E70" s="53"/>
      <c r="F70" s="55"/>
    </row>
    <row r="71" spans="1:6" ht="24.95" customHeight="1" thickBot="1">
      <c r="A71" s="80" t="s">
        <v>113</v>
      </c>
      <c r="B71" s="81"/>
      <c r="C71" s="81"/>
      <c r="D71" s="81"/>
      <c r="E71" s="81"/>
      <c r="F71" s="82"/>
    </row>
    <row r="72" spans="1:6" ht="16.5" customHeight="1">
      <c r="A72" s="47" t="s">
        <v>11</v>
      </c>
      <c r="B72" s="48"/>
      <c r="C72" s="30" t="s">
        <v>62</v>
      </c>
      <c r="D72" s="20">
        <v>0</v>
      </c>
      <c r="E72" s="40"/>
      <c r="F72" s="41"/>
    </row>
    <row r="73" spans="1:6" ht="16.5">
      <c r="A73" s="52" t="s">
        <v>12</v>
      </c>
      <c r="B73" s="53"/>
      <c r="C73" s="8" t="s">
        <v>3</v>
      </c>
      <c r="D73" s="21">
        <v>1500</v>
      </c>
      <c r="E73" s="50"/>
      <c r="F73" s="51"/>
    </row>
    <row r="74" spans="1:6" ht="16.5">
      <c r="A74" s="52" t="s">
        <v>13</v>
      </c>
      <c r="B74" s="53"/>
      <c r="C74" s="8" t="s">
        <v>62</v>
      </c>
      <c r="D74" s="21">
        <v>0</v>
      </c>
      <c r="E74" s="50"/>
      <c r="F74" s="51"/>
    </row>
    <row r="75" spans="1:6" ht="16.5">
      <c r="A75" s="52" t="s">
        <v>14</v>
      </c>
      <c r="B75" s="53"/>
      <c r="C75" s="8" t="s">
        <v>3</v>
      </c>
      <c r="D75" s="21">
        <v>1000</v>
      </c>
      <c r="E75" s="50"/>
      <c r="F75" s="51"/>
    </row>
    <row r="76" spans="1:6" ht="16.5">
      <c r="A76" s="52" t="s">
        <v>15</v>
      </c>
      <c r="B76" s="53"/>
      <c r="C76" s="8" t="s">
        <v>62</v>
      </c>
      <c r="D76" s="21">
        <v>0</v>
      </c>
      <c r="E76" s="50"/>
      <c r="F76" s="51"/>
    </row>
    <row r="77" spans="1:6" ht="16.5">
      <c r="A77" s="52" t="s">
        <v>66</v>
      </c>
      <c r="B77" s="53"/>
      <c r="C77" s="8" t="s">
        <v>62</v>
      </c>
      <c r="D77" s="21">
        <v>0</v>
      </c>
      <c r="E77" s="50"/>
      <c r="F77" s="51"/>
    </row>
    <row r="78" spans="1:6" ht="16.5">
      <c r="A78" s="52" t="s">
        <v>65</v>
      </c>
      <c r="B78" s="53"/>
      <c r="C78" s="8" t="s">
        <v>3</v>
      </c>
      <c r="D78" s="21">
        <v>1000</v>
      </c>
      <c r="E78" s="50"/>
      <c r="F78" s="51"/>
    </row>
    <row r="79" spans="1:6" ht="33" customHeight="1" thickBot="1">
      <c r="A79" s="58" t="s">
        <v>64</v>
      </c>
      <c r="B79" s="59"/>
      <c r="C79" s="38" t="s">
        <v>3</v>
      </c>
      <c r="D79" s="21">
        <v>1000</v>
      </c>
      <c r="E79" s="68"/>
      <c r="F79" s="69"/>
    </row>
    <row r="80" spans="1:6" ht="21.75" customHeight="1" thickTop="1" thickBot="1">
      <c r="A80" s="44" t="s">
        <v>106</v>
      </c>
      <c r="B80" s="45"/>
      <c r="C80" s="46"/>
      <c r="D80" s="11">
        <f>SUM(D72:D79)</f>
        <v>4500</v>
      </c>
      <c r="E80" s="53"/>
      <c r="F80" s="55"/>
    </row>
    <row r="81" spans="1:6" ht="21.75" customHeight="1" thickBot="1">
      <c r="A81" s="44" t="s">
        <v>98</v>
      </c>
      <c r="B81" s="45"/>
      <c r="C81" s="46"/>
      <c r="D81" s="11">
        <f>D80+D70+D65+D55+D50+D41+D34+D18</f>
        <v>101600</v>
      </c>
      <c r="E81" s="53"/>
      <c r="F81" s="55"/>
    </row>
    <row r="82" spans="1:6" ht="11.25" customHeight="1" thickTop="1" thickBot="1">
      <c r="A82" s="63"/>
      <c r="B82" s="64"/>
      <c r="C82" s="64"/>
      <c r="D82" s="64"/>
      <c r="E82" s="64"/>
      <c r="F82" s="65"/>
    </row>
    <row r="83" spans="1:6" ht="24" customHeight="1" thickTop="1" thickBot="1">
      <c r="A83" s="118" t="s">
        <v>60</v>
      </c>
      <c r="B83" s="119"/>
      <c r="C83" s="119"/>
      <c r="D83" s="119"/>
      <c r="E83" s="119"/>
      <c r="F83" s="120"/>
    </row>
    <row r="84" spans="1:6" ht="24" customHeight="1">
      <c r="A84" s="66" t="s">
        <v>52</v>
      </c>
      <c r="B84" s="67"/>
      <c r="C84" s="7" t="s">
        <v>53</v>
      </c>
      <c r="D84" s="7" t="s">
        <v>55</v>
      </c>
      <c r="E84" s="61" t="s">
        <v>54</v>
      </c>
      <c r="F84" s="62"/>
    </row>
    <row r="85" spans="1:6" ht="30" customHeight="1">
      <c r="A85" s="52" t="s">
        <v>124</v>
      </c>
      <c r="B85" s="53"/>
      <c r="C85" s="8" t="s">
        <v>82</v>
      </c>
      <c r="D85" s="8"/>
      <c r="E85" s="50">
        <v>3336017458</v>
      </c>
      <c r="F85" s="51"/>
    </row>
    <row r="86" spans="1:6" ht="29.25" customHeight="1">
      <c r="A86" s="52" t="s">
        <v>120</v>
      </c>
      <c r="B86" s="53"/>
      <c r="C86" s="8" t="s">
        <v>118</v>
      </c>
      <c r="D86" s="8"/>
      <c r="E86" s="53">
        <v>3009639318</v>
      </c>
      <c r="F86" s="55"/>
    </row>
    <row r="87" spans="1:6" ht="30" customHeight="1" thickBot="1">
      <c r="A87" s="58" t="s">
        <v>56</v>
      </c>
      <c r="B87" s="59"/>
      <c r="C87" s="6" t="s">
        <v>57</v>
      </c>
      <c r="D87" s="4" t="s">
        <v>58</v>
      </c>
      <c r="E87" s="59" t="s">
        <v>59</v>
      </c>
      <c r="F87" s="60"/>
    </row>
    <row r="88" spans="1:6" ht="25.5" customHeight="1" thickTop="1" thickBot="1">
      <c r="A88" s="97" t="s">
        <v>61</v>
      </c>
      <c r="B88" s="98"/>
      <c r="C88" s="98"/>
      <c r="D88" s="98"/>
      <c r="E88" s="98"/>
      <c r="F88" s="99"/>
    </row>
    <row r="89" spans="1:6" ht="24.95" customHeight="1">
      <c r="A89" s="157">
        <v>1</v>
      </c>
      <c r="B89" s="158"/>
      <c r="C89" s="158"/>
      <c r="D89" s="158"/>
      <c r="E89" s="158"/>
      <c r="F89" s="159"/>
    </row>
    <row r="90" spans="1:6" ht="24.95" customHeight="1">
      <c r="A90" s="160">
        <v>2</v>
      </c>
      <c r="B90" s="161"/>
      <c r="C90" s="161"/>
      <c r="D90" s="161"/>
      <c r="E90" s="161"/>
      <c r="F90" s="162"/>
    </row>
    <row r="91" spans="1:6" ht="24.95" customHeight="1">
      <c r="A91" s="160">
        <v>3</v>
      </c>
      <c r="B91" s="161"/>
      <c r="C91" s="161"/>
      <c r="D91" s="161"/>
      <c r="E91" s="161"/>
      <c r="F91" s="162"/>
    </row>
    <row r="92" spans="1:6" ht="24.95" customHeight="1">
      <c r="A92" s="160">
        <v>4</v>
      </c>
      <c r="B92" s="161"/>
      <c r="C92" s="161"/>
      <c r="D92" s="161"/>
      <c r="E92" s="161"/>
      <c r="F92" s="162"/>
    </row>
    <row r="93" spans="1:6" ht="24.95" customHeight="1">
      <c r="A93" s="160">
        <v>5</v>
      </c>
      <c r="B93" s="161"/>
      <c r="C93" s="161"/>
      <c r="D93" s="161"/>
      <c r="E93" s="161"/>
      <c r="F93" s="162"/>
    </row>
    <row r="94" spans="1:6" ht="24.95" customHeight="1" thickBot="1">
      <c r="A94" s="163" t="s">
        <v>19</v>
      </c>
      <c r="B94" s="164"/>
      <c r="C94" s="164"/>
      <c r="D94" s="164"/>
      <c r="E94" s="164"/>
      <c r="F94" s="165"/>
    </row>
    <row r="95" spans="1:6" ht="15" thickTop="1"/>
  </sheetData>
  <mergeCells count="154"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2013-06-25T11:46:54Z</dcterms:modified>
</cp:coreProperties>
</file>